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790" windowHeight="1300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<sst xmlns="http://schemas.openxmlformats.org/spreadsheetml/2006/main" count="192" uniqueCount="101">
  <si>
    <t>序号</t>
  </si>
  <si>
    <t>小区</t>
  </si>
  <si>
    <t>区域</t>
  </si>
  <si>
    <t>地址</t>
  </si>
  <si>
    <t>套数/面积区间</t>
  </si>
  <si>
    <t>总计</t>
  </si>
  <si>
    <t>户型</t>
  </si>
  <si>
    <r>
      <t>租金标准
（元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黑体"/>
        <family val="0"/>
      </rPr>
      <t>·</t>
    </r>
    <r>
      <rPr>
        <b/>
        <sz val="12"/>
        <color indexed="8"/>
        <rFont val="Times New Roman"/>
        <family val="1"/>
      </rPr>
      <t>m</t>
    </r>
    <r>
      <rPr>
        <b/>
        <sz val="12"/>
        <color indexed="8"/>
        <rFont val="宋体"/>
        <family val="0"/>
      </rPr>
      <t>²）</t>
    </r>
  </si>
  <si>
    <r>
      <t>物业管理费
（元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黑体"/>
        <family val="0"/>
      </rPr>
      <t>·</t>
    </r>
    <r>
      <rPr>
        <b/>
        <sz val="12"/>
        <color indexed="8"/>
        <rFont val="Times New Roman"/>
        <family val="1"/>
      </rPr>
      <t>m</t>
    </r>
    <r>
      <rPr>
        <b/>
        <sz val="12"/>
        <color indexed="8"/>
        <rFont val="宋体"/>
        <family val="0"/>
      </rPr>
      <t>²）</t>
    </r>
  </si>
  <si>
    <t>预计交付
使用时间</t>
  </si>
  <si>
    <t>单间</t>
  </si>
  <si>
    <t>一房一厅</t>
  </si>
  <si>
    <t>两房一厅</t>
  </si>
  <si>
    <t>三房一厅</t>
  </si>
  <si>
    <t>南悦花苑
（一期）</t>
  </si>
  <si>
    <t>白云区</t>
  </si>
  <si>
    <t>白云区南悦西一街6号
（机场路与广花一路交汇处西侧）</t>
  </si>
  <si>
    <t>套数</t>
  </si>
  <si>
    <t>／</t>
  </si>
  <si>
    <t>2017年9月起</t>
  </si>
  <si>
    <t>面积区间</t>
  </si>
  <si>
    <t>38～62㎡</t>
  </si>
  <si>
    <t>38～42㎡</t>
  </si>
  <si>
    <t>62～62㎡</t>
  </si>
  <si>
    <t>38～63㎡</t>
  </si>
  <si>
    <t>49～53㎡</t>
  </si>
  <si>
    <t>62～63㎡</t>
  </si>
  <si>
    <t>金御苑</t>
  </si>
  <si>
    <t>尚未确定</t>
  </si>
  <si>
    <t>34～60㎡</t>
  </si>
  <si>
    <t>34～39㎡</t>
  </si>
  <si>
    <t>40～45㎡</t>
  </si>
  <si>
    <t>45～55㎡</t>
  </si>
  <si>
    <t>50～60㎡</t>
  </si>
  <si>
    <t>瑞东花园</t>
  </si>
  <si>
    <t>黄埔区</t>
  </si>
  <si>
    <t>黄埔区护林路南50米</t>
  </si>
  <si>
    <t>39～62㎡</t>
  </si>
  <si>
    <t>39～40㎡</t>
  </si>
  <si>
    <t>31～46㎡</t>
  </si>
  <si>
    <t>45～51㎡</t>
  </si>
  <si>
    <t>60～62㎡</t>
  </si>
  <si>
    <t>苗和苑</t>
  </si>
  <si>
    <t>黄埔区黄埔东路2166号附近</t>
  </si>
  <si>
    <t>39～44㎡</t>
  </si>
  <si>
    <r>
      <t>39</t>
    </r>
    <r>
      <rPr>
        <sz val="12"/>
        <color indexed="8"/>
        <rFont val="宋体"/>
        <family val="0"/>
      </rPr>
      <t>㎡</t>
    </r>
  </si>
  <si>
    <r>
      <t>44</t>
    </r>
    <r>
      <rPr>
        <sz val="12"/>
        <color indexed="8"/>
        <rFont val="宋体"/>
        <family val="0"/>
      </rPr>
      <t>㎡</t>
    </r>
  </si>
  <si>
    <t>亨元花园</t>
  </si>
  <si>
    <t>黄埔区亨元环街3、6、7号（广海路22号附近）</t>
  </si>
  <si>
    <t>25～54㎡</t>
  </si>
  <si>
    <r>
      <t>25</t>
    </r>
    <r>
      <rPr>
        <sz val="12"/>
        <color indexed="8"/>
        <rFont val="宋体"/>
        <family val="0"/>
      </rPr>
      <t>㎡</t>
    </r>
  </si>
  <si>
    <t>榕悦花园</t>
  </si>
  <si>
    <t>黄埔区南岗广深大道西黄埔东路春晖六街旁</t>
  </si>
  <si>
    <t>31～42㎡</t>
  </si>
  <si>
    <t>31～38㎡</t>
  </si>
  <si>
    <t>42㎡</t>
  </si>
  <si>
    <t>萝岗和苑</t>
  </si>
  <si>
    <r>
      <t>52～59m</t>
    </r>
    <r>
      <rPr>
        <vertAlign val="superscript"/>
        <sz val="12"/>
        <color indexed="8"/>
        <rFont val="宋体"/>
        <family val="0"/>
      </rPr>
      <t>2</t>
    </r>
  </si>
  <si>
    <r>
      <t>52～56m</t>
    </r>
    <r>
      <rPr>
        <vertAlign val="superscript"/>
        <sz val="12"/>
        <color indexed="8"/>
        <rFont val="宋体"/>
        <family val="0"/>
      </rPr>
      <t>2</t>
    </r>
  </si>
  <si>
    <r>
      <t>58～59m</t>
    </r>
    <r>
      <rPr>
        <vertAlign val="superscript"/>
        <sz val="12"/>
        <color indexed="8"/>
        <rFont val="宋体"/>
        <family val="0"/>
      </rPr>
      <t>2</t>
    </r>
  </si>
  <si>
    <t>棠悦花园</t>
  </si>
  <si>
    <t>天河区</t>
  </si>
  <si>
    <t>29～53㎡</t>
  </si>
  <si>
    <t>29～40㎡</t>
  </si>
  <si>
    <t>35～50㎡</t>
  </si>
  <si>
    <t>50～53㎡</t>
  </si>
  <si>
    <t>珠江嘉苑</t>
  </si>
  <si>
    <t>天河区沐陂西街18号大院附近</t>
  </si>
  <si>
    <t>40～59㎡</t>
  </si>
  <si>
    <r>
      <t>40</t>
    </r>
    <r>
      <rPr>
        <sz val="12"/>
        <color indexed="8"/>
        <rFont val="宋体"/>
        <family val="0"/>
      </rPr>
      <t>㎡</t>
    </r>
  </si>
  <si>
    <t>44～48㎡</t>
  </si>
  <si>
    <t>48～59㎡</t>
  </si>
  <si>
    <t>白云区南悦西一街6号
（机场路与广花一路交汇处西侧，较靠近的地铁站为2号线黄边站、江厦站）</t>
  </si>
  <si>
    <t>已竣工交付</t>
  </si>
  <si>
    <r>
      <t>32</t>
    </r>
    <r>
      <rPr>
        <sz val="12"/>
        <color indexed="8"/>
        <rFont val="宋体"/>
        <family val="0"/>
      </rPr>
      <t>㎡</t>
    </r>
  </si>
  <si>
    <r>
      <t>54</t>
    </r>
    <r>
      <rPr>
        <sz val="12"/>
        <color indexed="8"/>
        <rFont val="宋体"/>
        <family val="0"/>
      </rPr>
      <t>㎡</t>
    </r>
  </si>
  <si>
    <r>
      <t>42</t>
    </r>
    <r>
      <rPr>
        <sz val="12"/>
        <color indexed="8"/>
        <rFont val="宋体"/>
        <family val="0"/>
      </rPr>
      <t>㎡</t>
    </r>
  </si>
  <si>
    <t xml:space="preserve">南悦花苑
</t>
  </si>
  <si>
    <t>2017年第二批单位整体租赁公共租赁住房房源情况表</t>
  </si>
  <si>
    <t>2018年3月底</t>
  </si>
  <si>
    <t>白云区金沙洲环洲三路与藤业一路交叉口南150米（中海金沙馨园对面，较近的地铁站为6号线浔峰洲站）</t>
  </si>
  <si>
    <t>2018年5月底</t>
  </si>
  <si>
    <t>2018年6月底</t>
  </si>
  <si>
    <t>2018年7月底</t>
  </si>
  <si>
    <t>2018年8月底</t>
  </si>
  <si>
    <t>2018年9月底</t>
  </si>
  <si>
    <t>广惠高速以南、水西环路以北（较近的地铁站有21号线萝岗站、6号线苏元站）</t>
  </si>
  <si>
    <t>2018年6月底</t>
  </si>
  <si>
    <t>瑞东花园</t>
  </si>
  <si>
    <t>黄埔区</t>
  </si>
  <si>
    <t>黄埔区护林路南50米</t>
  </si>
  <si>
    <t>2017年12月底</t>
  </si>
  <si>
    <t>天河区棠德南路345号（较近的地铁站为13号线棠东站）</t>
  </si>
  <si>
    <t>2018年5月底</t>
  </si>
  <si>
    <t>套数</t>
  </si>
  <si>
    <t>面积区间</t>
  </si>
  <si>
    <r>
      <t>39～62m</t>
    </r>
    <r>
      <rPr>
        <vertAlign val="superscript"/>
        <sz val="12"/>
        <color indexed="8"/>
        <rFont val="宋体"/>
        <family val="0"/>
      </rPr>
      <t>2</t>
    </r>
  </si>
  <si>
    <t>39～40㎡</t>
  </si>
  <si>
    <t>31～46㎡</t>
  </si>
  <si>
    <t>45～51㎡</t>
  </si>
  <si>
    <t>60～62㎡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</si>
</sst>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黑体"/>
      <family val="0"/>
    </font>
    <font>
      <vertAlign val="superscript"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 vertical="center"/>
    </xf>
    <xf numFmtId="57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7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="77" zoomScaleNormal="77" zoomScaleSheetLayoutView="100" zoomScalePageLayoutView="0" workbookViewId="0" topLeftCell="A1">
      <selection activeCell="N3" sqref="N3"/>
    </sheetView>
  </sheetViews>
  <sheetFormatPr defaultColWidth="9.00390625" defaultRowHeight="14.25"/>
  <cols>
    <col min="1" max="1" width="6.125" style="4" customWidth="1"/>
    <col min="2" max="2" width="13.375" style="4" customWidth="1"/>
    <col min="3" max="3" width="7.75390625" style="4" customWidth="1"/>
    <col min="4" max="4" width="25.625" style="4" customWidth="1"/>
    <col min="5" max="5" width="10.75390625" style="4" customWidth="1"/>
    <col min="6" max="6" width="12.875" style="4" customWidth="1"/>
    <col min="7" max="7" width="10.375" style="4" customWidth="1"/>
    <col min="8" max="8" width="10.00390625" style="4" customWidth="1"/>
    <col min="9" max="10" width="10.375" style="4" customWidth="1"/>
    <col min="11" max="11" width="15.875" style="4" customWidth="1"/>
    <col min="12" max="12" width="16.75390625" style="4" customWidth="1"/>
    <col min="13" max="13" width="13.875" style="4" customWidth="1"/>
    <col min="14" max="16384" width="9.00390625" style="4" customWidth="1"/>
  </cols>
  <sheetData>
    <row r="1" spans="1:13" s="1" customFormat="1" ht="43.5" customHeight="1">
      <c r="A1" s="32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24.7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/>
      <c r="I2" s="23"/>
      <c r="J2" s="34"/>
      <c r="K2" s="23" t="s">
        <v>7</v>
      </c>
      <c r="L2" s="23" t="s">
        <v>8</v>
      </c>
      <c r="M2" s="23" t="s">
        <v>9</v>
      </c>
    </row>
    <row r="3" spans="1:13" s="2" customFormat="1" ht="41.25" customHeight="1">
      <c r="A3" s="23"/>
      <c r="B3" s="23"/>
      <c r="C3" s="23"/>
      <c r="D3" s="23"/>
      <c r="E3" s="23"/>
      <c r="F3" s="23"/>
      <c r="G3" s="5" t="s">
        <v>10</v>
      </c>
      <c r="H3" s="5" t="s">
        <v>11</v>
      </c>
      <c r="I3" s="5" t="s">
        <v>12</v>
      </c>
      <c r="J3" s="11" t="s">
        <v>13</v>
      </c>
      <c r="K3" s="23"/>
      <c r="L3" s="23"/>
      <c r="M3" s="23"/>
    </row>
    <row r="4" spans="1:13" s="2" customFormat="1" ht="21" customHeight="1" hidden="1">
      <c r="A4" s="35">
        <v>1</v>
      </c>
      <c r="B4" s="21" t="s">
        <v>14</v>
      </c>
      <c r="C4" s="21" t="s">
        <v>15</v>
      </c>
      <c r="D4" s="21" t="s">
        <v>16</v>
      </c>
      <c r="E4" s="6" t="s">
        <v>17</v>
      </c>
      <c r="F4" s="7">
        <f>SUM(G4:J4)</f>
        <v>0</v>
      </c>
      <c r="G4" s="8" t="s">
        <v>18</v>
      </c>
      <c r="H4" s="8"/>
      <c r="I4" s="8" t="s">
        <v>18</v>
      </c>
      <c r="J4" s="8"/>
      <c r="K4" s="25">
        <v>28</v>
      </c>
      <c r="L4" s="18">
        <v>1.6</v>
      </c>
      <c r="M4" s="24" t="s">
        <v>19</v>
      </c>
    </row>
    <row r="5" spans="1:13" s="2" customFormat="1" ht="21" customHeight="1" hidden="1">
      <c r="A5" s="35"/>
      <c r="B5" s="21"/>
      <c r="C5" s="21"/>
      <c r="D5" s="21"/>
      <c r="E5" s="6" t="s">
        <v>20</v>
      </c>
      <c r="F5" s="8" t="s">
        <v>21</v>
      </c>
      <c r="G5" s="8" t="s">
        <v>18</v>
      </c>
      <c r="H5" s="8" t="s">
        <v>22</v>
      </c>
      <c r="I5" s="8" t="s">
        <v>18</v>
      </c>
      <c r="J5" s="8" t="s">
        <v>23</v>
      </c>
      <c r="K5" s="22"/>
      <c r="L5" s="16"/>
      <c r="M5" s="21"/>
    </row>
    <row r="6" spans="1:13" s="2" customFormat="1" ht="32.25" customHeight="1">
      <c r="A6" s="35"/>
      <c r="B6" s="21" t="s">
        <v>77</v>
      </c>
      <c r="C6" s="22" t="s">
        <v>15</v>
      </c>
      <c r="D6" s="22" t="s">
        <v>72</v>
      </c>
      <c r="E6" s="6" t="s">
        <v>17</v>
      </c>
      <c r="F6" s="7">
        <f>SUM(G6:J6)</f>
        <v>3672</v>
      </c>
      <c r="G6" s="8" t="s">
        <v>18</v>
      </c>
      <c r="H6" s="8">
        <v>1183</v>
      </c>
      <c r="I6" s="8">
        <f>1764+327</f>
        <v>2091</v>
      </c>
      <c r="J6" s="8">
        <v>398</v>
      </c>
      <c r="K6" s="22"/>
      <c r="L6" s="16"/>
      <c r="M6" s="15" t="s">
        <v>79</v>
      </c>
    </row>
    <row r="7" spans="1:13" s="2" customFormat="1" ht="32.25" customHeight="1">
      <c r="A7" s="35"/>
      <c r="B7" s="21"/>
      <c r="C7" s="22"/>
      <c r="D7" s="22"/>
      <c r="E7" s="6" t="s">
        <v>20</v>
      </c>
      <c r="F7" s="8" t="s">
        <v>24</v>
      </c>
      <c r="G7" s="8" t="s">
        <v>18</v>
      </c>
      <c r="H7" s="8" t="s">
        <v>22</v>
      </c>
      <c r="I7" s="12" t="s">
        <v>25</v>
      </c>
      <c r="J7" s="12" t="s">
        <v>26</v>
      </c>
      <c r="K7" s="22"/>
      <c r="L7" s="16"/>
      <c r="M7" s="15"/>
    </row>
    <row r="8" spans="1:13" s="2" customFormat="1" ht="33" customHeight="1">
      <c r="A8" s="35">
        <v>2</v>
      </c>
      <c r="B8" s="21" t="s">
        <v>27</v>
      </c>
      <c r="C8" s="21" t="s">
        <v>15</v>
      </c>
      <c r="D8" s="21" t="s">
        <v>80</v>
      </c>
      <c r="E8" s="6" t="s">
        <v>17</v>
      </c>
      <c r="F8" s="7">
        <f>SUM(G8:J8)</f>
        <v>1475</v>
      </c>
      <c r="G8" s="8">
        <v>526</v>
      </c>
      <c r="H8" s="8">
        <v>87</v>
      </c>
      <c r="I8" s="8">
        <v>578</v>
      </c>
      <c r="J8" s="8">
        <v>284</v>
      </c>
      <c r="K8" s="22">
        <v>22</v>
      </c>
      <c r="L8" s="16" t="s">
        <v>28</v>
      </c>
      <c r="M8" s="15" t="s">
        <v>81</v>
      </c>
    </row>
    <row r="9" spans="1:13" s="2" customFormat="1" ht="33" customHeight="1">
      <c r="A9" s="35"/>
      <c r="B9" s="21"/>
      <c r="C9" s="21"/>
      <c r="D9" s="21"/>
      <c r="E9" s="8" t="s">
        <v>20</v>
      </c>
      <c r="F9" s="8" t="s">
        <v>29</v>
      </c>
      <c r="G9" s="8" t="s">
        <v>30</v>
      </c>
      <c r="H9" s="8" t="s">
        <v>31</v>
      </c>
      <c r="I9" s="8" t="s">
        <v>32</v>
      </c>
      <c r="J9" s="8" t="s">
        <v>33</v>
      </c>
      <c r="K9" s="22"/>
      <c r="L9" s="16"/>
      <c r="M9" s="15"/>
    </row>
    <row r="10" spans="1:256" s="2" customFormat="1" ht="22.5" customHeight="1" hidden="1">
      <c r="A10" s="30">
        <v>2</v>
      </c>
      <c r="B10" s="21" t="s">
        <v>34</v>
      </c>
      <c r="C10" s="21" t="s">
        <v>35</v>
      </c>
      <c r="D10" s="21" t="s">
        <v>36</v>
      </c>
      <c r="E10" s="6" t="s">
        <v>17</v>
      </c>
      <c r="F10" s="7">
        <f>SUM(G10:J10)</f>
        <v>190</v>
      </c>
      <c r="G10" s="8">
        <v>167</v>
      </c>
      <c r="H10" s="8">
        <v>12</v>
      </c>
      <c r="I10" s="8">
        <v>8</v>
      </c>
      <c r="J10" s="8">
        <v>3</v>
      </c>
      <c r="K10" s="22">
        <v>20</v>
      </c>
      <c r="L10" s="16">
        <v>1.58</v>
      </c>
      <c r="M10" s="15" t="s">
        <v>82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22.5" customHeight="1" hidden="1">
      <c r="A11" s="31"/>
      <c r="B11" s="21"/>
      <c r="C11" s="21"/>
      <c r="D11" s="21"/>
      <c r="E11" s="6" t="s">
        <v>20</v>
      </c>
      <c r="F11" s="8" t="s">
        <v>37</v>
      </c>
      <c r="G11" s="8" t="s">
        <v>38</v>
      </c>
      <c r="H11" s="8" t="s">
        <v>39</v>
      </c>
      <c r="I11" s="8" t="s">
        <v>40</v>
      </c>
      <c r="J11" s="8" t="s">
        <v>41</v>
      </c>
      <c r="K11" s="22"/>
      <c r="L11" s="16"/>
      <c r="M11" s="1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13" s="2" customFormat="1" ht="21" customHeight="1" hidden="1">
      <c r="A12" s="30">
        <v>4</v>
      </c>
      <c r="B12" s="21" t="s">
        <v>42</v>
      </c>
      <c r="C12" s="21" t="s">
        <v>35</v>
      </c>
      <c r="D12" s="21" t="s">
        <v>43</v>
      </c>
      <c r="E12" s="6" t="s">
        <v>17</v>
      </c>
      <c r="F12" s="7">
        <f>SUM(G12:J12)</f>
        <v>124</v>
      </c>
      <c r="G12" s="8">
        <v>123</v>
      </c>
      <c r="H12" s="9">
        <v>1</v>
      </c>
      <c r="I12" s="8" t="s">
        <v>18</v>
      </c>
      <c r="J12" s="8" t="s">
        <v>18</v>
      </c>
      <c r="K12" s="26">
        <v>16</v>
      </c>
      <c r="L12" s="16">
        <v>1.45</v>
      </c>
      <c r="M12" s="15" t="s">
        <v>83</v>
      </c>
    </row>
    <row r="13" spans="1:13" s="2" customFormat="1" ht="21.75" customHeight="1" hidden="1">
      <c r="A13" s="31"/>
      <c r="B13" s="21"/>
      <c r="C13" s="21"/>
      <c r="D13" s="21"/>
      <c r="E13" s="6" t="s">
        <v>20</v>
      </c>
      <c r="F13" s="8" t="s">
        <v>44</v>
      </c>
      <c r="G13" s="8" t="s">
        <v>45</v>
      </c>
      <c r="H13" s="9" t="s">
        <v>46</v>
      </c>
      <c r="I13" s="8" t="s">
        <v>18</v>
      </c>
      <c r="J13" s="8" t="s">
        <v>18</v>
      </c>
      <c r="K13" s="26"/>
      <c r="L13" s="16"/>
      <c r="M13" s="15"/>
    </row>
    <row r="14" spans="1:13" s="2" customFormat="1" ht="21.75" customHeight="1" hidden="1">
      <c r="A14" s="30">
        <v>5</v>
      </c>
      <c r="B14" s="21" t="s">
        <v>47</v>
      </c>
      <c r="C14" s="21" t="s">
        <v>35</v>
      </c>
      <c r="D14" s="21" t="s">
        <v>48</v>
      </c>
      <c r="E14" s="6" t="s">
        <v>17</v>
      </c>
      <c r="F14" s="7">
        <f>SUM(G14:J14)</f>
        <v>20</v>
      </c>
      <c r="G14" s="8">
        <v>20</v>
      </c>
      <c r="H14" s="8" t="s">
        <v>18</v>
      </c>
      <c r="I14" s="8" t="s">
        <v>18</v>
      </c>
      <c r="J14" s="8" t="s">
        <v>18</v>
      </c>
      <c r="K14" s="22">
        <v>16</v>
      </c>
      <c r="L14" s="16">
        <v>1.55</v>
      </c>
      <c r="M14" s="15" t="s">
        <v>84</v>
      </c>
    </row>
    <row r="15" spans="1:13" s="2" customFormat="1" ht="21.75" customHeight="1" hidden="1">
      <c r="A15" s="31"/>
      <c r="B15" s="21"/>
      <c r="C15" s="21"/>
      <c r="D15" s="21"/>
      <c r="E15" s="6" t="s">
        <v>20</v>
      </c>
      <c r="F15" s="8" t="s">
        <v>49</v>
      </c>
      <c r="G15" s="8" t="s">
        <v>50</v>
      </c>
      <c r="H15" s="8" t="s">
        <v>18</v>
      </c>
      <c r="I15" s="8" t="s">
        <v>18</v>
      </c>
      <c r="J15" s="8" t="s">
        <v>18</v>
      </c>
      <c r="K15" s="22"/>
      <c r="L15" s="16"/>
      <c r="M15" s="15"/>
    </row>
    <row r="16" spans="1:13" s="2" customFormat="1" ht="21.75" customHeight="1" hidden="1">
      <c r="A16" s="30">
        <v>3</v>
      </c>
      <c r="B16" s="21" t="s">
        <v>51</v>
      </c>
      <c r="C16" s="21" t="s">
        <v>35</v>
      </c>
      <c r="D16" s="21" t="s">
        <v>52</v>
      </c>
      <c r="E16" s="6" t="s">
        <v>17</v>
      </c>
      <c r="F16" s="7">
        <f>SUM(G16:J16)</f>
        <v>942</v>
      </c>
      <c r="G16" s="8">
        <v>821</v>
      </c>
      <c r="H16" s="8">
        <v>121</v>
      </c>
      <c r="I16" s="8" t="s">
        <v>18</v>
      </c>
      <c r="J16" s="8" t="s">
        <v>18</v>
      </c>
      <c r="K16" s="22">
        <v>20</v>
      </c>
      <c r="L16" s="16">
        <v>1.55</v>
      </c>
      <c r="M16" s="15" t="s">
        <v>85</v>
      </c>
    </row>
    <row r="17" spans="1:13" s="2" customFormat="1" ht="21.75" customHeight="1" hidden="1">
      <c r="A17" s="31"/>
      <c r="B17" s="21"/>
      <c r="C17" s="21"/>
      <c r="D17" s="21"/>
      <c r="E17" s="6" t="s">
        <v>20</v>
      </c>
      <c r="F17" s="8" t="s">
        <v>53</v>
      </c>
      <c r="G17" s="8" t="s">
        <v>54</v>
      </c>
      <c r="H17" s="8" t="s">
        <v>55</v>
      </c>
      <c r="I17" s="8" t="s">
        <v>18</v>
      </c>
      <c r="J17" s="8" t="s">
        <v>18</v>
      </c>
      <c r="K17" s="22"/>
      <c r="L17" s="16"/>
      <c r="M17" s="15"/>
    </row>
    <row r="18" spans="1:14" s="2" customFormat="1" ht="27" customHeight="1">
      <c r="A18" s="30">
        <v>3</v>
      </c>
      <c r="B18" s="21" t="s">
        <v>56</v>
      </c>
      <c r="C18" s="22" t="s">
        <v>35</v>
      </c>
      <c r="D18" s="22" t="s">
        <v>86</v>
      </c>
      <c r="E18" s="6" t="s">
        <v>17</v>
      </c>
      <c r="F18" s="7">
        <f>SUM(G18:J18)</f>
        <v>4300</v>
      </c>
      <c r="G18" s="8" t="s">
        <v>18</v>
      </c>
      <c r="H18" s="8" t="s">
        <v>18</v>
      </c>
      <c r="I18" s="8">
        <f>1464+186*6</f>
        <v>2580</v>
      </c>
      <c r="J18" s="8">
        <f>976+124*6</f>
        <v>1720</v>
      </c>
      <c r="K18" s="22">
        <v>20</v>
      </c>
      <c r="L18" s="16" t="s">
        <v>28</v>
      </c>
      <c r="M18" s="15" t="s">
        <v>87</v>
      </c>
      <c r="N18" s="14"/>
    </row>
    <row r="19" spans="1:13" s="2" customFormat="1" ht="27" customHeight="1">
      <c r="A19" s="31"/>
      <c r="B19" s="21"/>
      <c r="C19" s="22"/>
      <c r="D19" s="22"/>
      <c r="E19" s="6" t="s">
        <v>20</v>
      </c>
      <c r="F19" s="8" t="s">
        <v>57</v>
      </c>
      <c r="G19" s="8" t="s">
        <v>18</v>
      </c>
      <c r="H19" s="8" t="s">
        <v>18</v>
      </c>
      <c r="I19" s="8" t="s">
        <v>58</v>
      </c>
      <c r="J19" s="8" t="s">
        <v>59</v>
      </c>
      <c r="K19" s="22"/>
      <c r="L19" s="16"/>
      <c r="M19" s="15"/>
    </row>
    <row r="20" spans="1:13" s="2" customFormat="1" ht="22.5" customHeight="1">
      <c r="A20" s="30">
        <v>4</v>
      </c>
      <c r="B20" s="27" t="s">
        <v>88</v>
      </c>
      <c r="C20" s="27" t="s">
        <v>89</v>
      </c>
      <c r="D20" s="29" t="s">
        <v>90</v>
      </c>
      <c r="E20" s="6" t="s">
        <v>94</v>
      </c>
      <c r="F20" s="7">
        <f>G20+H20</f>
        <v>168</v>
      </c>
      <c r="G20" s="8">
        <v>168</v>
      </c>
      <c r="H20" s="8">
        <v>0</v>
      </c>
      <c r="I20" s="8" t="s">
        <v>18</v>
      </c>
      <c r="J20" s="8" t="s">
        <v>18</v>
      </c>
      <c r="K20" s="29">
        <v>20</v>
      </c>
      <c r="L20" s="17">
        <v>1.58</v>
      </c>
      <c r="M20" s="21" t="s">
        <v>73</v>
      </c>
    </row>
    <row r="21" spans="1:13" s="2" customFormat="1" ht="22.5" customHeight="1">
      <c r="A21" s="31"/>
      <c r="B21" s="28"/>
      <c r="C21" s="28"/>
      <c r="D21" s="25"/>
      <c r="E21" s="6" t="s">
        <v>95</v>
      </c>
      <c r="F21" s="8" t="s">
        <v>96</v>
      </c>
      <c r="G21" s="8" t="s">
        <v>97</v>
      </c>
      <c r="H21" s="8" t="s">
        <v>98</v>
      </c>
      <c r="I21" s="8" t="s">
        <v>99</v>
      </c>
      <c r="J21" s="8" t="s">
        <v>100</v>
      </c>
      <c r="K21" s="25"/>
      <c r="L21" s="18"/>
      <c r="M21" s="21"/>
    </row>
    <row r="22" spans="1:13" ht="22.5" customHeight="1">
      <c r="A22" s="30">
        <v>5</v>
      </c>
      <c r="B22" s="21" t="s">
        <v>47</v>
      </c>
      <c r="C22" s="21" t="s">
        <v>35</v>
      </c>
      <c r="D22" s="21" t="s">
        <v>48</v>
      </c>
      <c r="E22" s="6" t="s">
        <v>17</v>
      </c>
      <c r="F22" s="7">
        <f>SUM(G22:J22)</f>
        <v>42</v>
      </c>
      <c r="G22" s="8">
        <v>19</v>
      </c>
      <c r="H22" s="8">
        <v>0</v>
      </c>
      <c r="I22" s="8">
        <v>23</v>
      </c>
      <c r="J22" s="8">
        <v>0</v>
      </c>
      <c r="K22" s="22">
        <v>16</v>
      </c>
      <c r="L22" s="16">
        <v>1.55</v>
      </c>
      <c r="M22" s="21" t="s">
        <v>73</v>
      </c>
    </row>
    <row r="23" spans="1:13" ht="22.5" customHeight="1">
      <c r="A23" s="31"/>
      <c r="B23" s="21"/>
      <c r="C23" s="21"/>
      <c r="D23" s="21"/>
      <c r="E23" s="6" t="s">
        <v>20</v>
      </c>
      <c r="F23" s="8" t="s">
        <v>49</v>
      </c>
      <c r="G23" s="8" t="s">
        <v>50</v>
      </c>
      <c r="H23" s="8" t="s">
        <v>74</v>
      </c>
      <c r="I23" s="8" t="s">
        <v>31</v>
      </c>
      <c r="J23" s="8" t="s">
        <v>75</v>
      </c>
      <c r="K23" s="22"/>
      <c r="L23" s="16"/>
      <c r="M23" s="21"/>
    </row>
    <row r="24" spans="1:13" ht="22.5" customHeight="1">
      <c r="A24" s="30">
        <v>6</v>
      </c>
      <c r="B24" s="21" t="s">
        <v>42</v>
      </c>
      <c r="C24" s="21" t="s">
        <v>35</v>
      </c>
      <c r="D24" s="21" t="s">
        <v>43</v>
      </c>
      <c r="E24" s="6" t="s">
        <v>17</v>
      </c>
      <c r="F24" s="7">
        <f>G24+H24</f>
        <v>155</v>
      </c>
      <c r="G24" s="8">
        <v>154</v>
      </c>
      <c r="H24" s="8">
        <v>1</v>
      </c>
      <c r="I24" s="8" t="s">
        <v>18</v>
      </c>
      <c r="J24" s="8" t="s">
        <v>18</v>
      </c>
      <c r="K24" s="22">
        <v>16</v>
      </c>
      <c r="L24" s="16">
        <v>1.45</v>
      </c>
      <c r="M24" s="21" t="s">
        <v>73</v>
      </c>
    </row>
    <row r="25" spans="1:13" ht="22.5" customHeight="1">
      <c r="A25" s="31"/>
      <c r="B25" s="21"/>
      <c r="C25" s="21"/>
      <c r="D25" s="21"/>
      <c r="E25" s="6" t="s">
        <v>20</v>
      </c>
      <c r="F25" s="8" t="s">
        <v>44</v>
      </c>
      <c r="G25" s="8" t="s">
        <v>45</v>
      </c>
      <c r="H25" s="8" t="s">
        <v>46</v>
      </c>
      <c r="I25" s="8" t="s">
        <v>18</v>
      </c>
      <c r="J25" s="8" t="s">
        <v>18</v>
      </c>
      <c r="K25" s="22"/>
      <c r="L25" s="16"/>
      <c r="M25" s="21"/>
    </row>
    <row r="26" spans="1:13" ht="22.5" customHeight="1">
      <c r="A26" s="30">
        <v>7</v>
      </c>
      <c r="B26" s="21" t="s">
        <v>51</v>
      </c>
      <c r="C26" s="21" t="s">
        <v>35</v>
      </c>
      <c r="D26" s="21" t="s">
        <v>52</v>
      </c>
      <c r="E26" s="6" t="s">
        <v>17</v>
      </c>
      <c r="F26" s="7">
        <f>SUM(G26:H26)</f>
        <v>521</v>
      </c>
      <c r="G26" s="8">
        <v>480</v>
      </c>
      <c r="H26" s="8">
        <v>41</v>
      </c>
      <c r="I26" s="8" t="s">
        <v>18</v>
      </c>
      <c r="J26" s="8" t="s">
        <v>18</v>
      </c>
      <c r="K26" s="22">
        <v>20</v>
      </c>
      <c r="L26" s="16">
        <v>1.55</v>
      </c>
      <c r="M26" s="15" t="s">
        <v>91</v>
      </c>
    </row>
    <row r="27" spans="1:13" ht="22.5" customHeight="1">
      <c r="A27" s="31"/>
      <c r="B27" s="21"/>
      <c r="C27" s="21"/>
      <c r="D27" s="21"/>
      <c r="E27" s="6" t="s">
        <v>20</v>
      </c>
      <c r="F27" s="8" t="s">
        <v>53</v>
      </c>
      <c r="G27" s="8" t="s">
        <v>54</v>
      </c>
      <c r="H27" s="8" t="s">
        <v>76</v>
      </c>
      <c r="I27" s="8" t="s">
        <v>18</v>
      </c>
      <c r="J27" s="8" t="s">
        <v>18</v>
      </c>
      <c r="K27" s="22"/>
      <c r="L27" s="16"/>
      <c r="M27" s="15"/>
    </row>
    <row r="28" spans="1:256" s="2" customFormat="1" ht="25.5" customHeight="1">
      <c r="A28" s="30">
        <v>8</v>
      </c>
      <c r="B28" s="27" t="s">
        <v>60</v>
      </c>
      <c r="C28" s="27" t="s">
        <v>61</v>
      </c>
      <c r="D28" s="27" t="s">
        <v>92</v>
      </c>
      <c r="E28" s="6" t="s">
        <v>17</v>
      </c>
      <c r="F28" s="7">
        <f>SUM(G28:J28)</f>
        <v>217</v>
      </c>
      <c r="G28" s="8" t="s">
        <v>18</v>
      </c>
      <c r="H28" s="8">
        <v>76</v>
      </c>
      <c r="I28" s="8">
        <v>106</v>
      </c>
      <c r="J28" s="8">
        <v>35</v>
      </c>
      <c r="K28" s="29">
        <v>33</v>
      </c>
      <c r="L28" s="17">
        <v>1.6</v>
      </c>
      <c r="M28" s="19" t="s">
        <v>91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" customFormat="1" ht="25.5" customHeight="1">
      <c r="A29" s="31"/>
      <c r="B29" s="28"/>
      <c r="C29" s="28"/>
      <c r="D29" s="28"/>
      <c r="E29" s="8" t="s">
        <v>20</v>
      </c>
      <c r="F29" s="8" t="s">
        <v>62</v>
      </c>
      <c r="G29" s="8" t="s">
        <v>18</v>
      </c>
      <c r="H29" s="8" t="s">
        <v>63</v>
      </c>
      <c r="I29" s="8" t="s">
        <v>64</v>
      </c>
      <c r="J29" s="8" t="s">
        <v>65</v>
      </c>
      <c r="K29" s="25"/>
      <c r="L29" s="18"/>
      <c r="M29" s="2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13" s="2" customFormat="1" ht="27.75" customHeight="1">
      <c r="A30" s="30">
        <v>9</v>
      </c>
      <c r="B30" s="21" t="s">
        <v>66</v>
      </c>
      <c r="C30" s="21" t="s">
        <v>61</v>
      </c>
      <c r="D30" s="21" t="s">
        <v>67</v>
      </c>
      <c r="E30" s="6" t="s">
        <v>17</v>
      </c>
      <c r="F30" s="7">
        <f>SUM(G30:J30)</f>
        <v>1550</v>
      </c>
      <c r="G30" s="8">
        <v>477</v>
      </c>
      <c r="H30" s="8">
        <v>484</v>
      </c>
      <c r="I30" s="8">
        <v>589</v>
      </c>
      <c r="J30" s="8" t="s">
        <v>18</v>
      </c>
      <c r="K30" s="22">
        <v>18</v>
      </c>
      <c r="L30" s="16">
        <v>1.55</v>
      </c>
      <c r="M30" s="15" t="s">
        <v>93</v>
      </c>
    </row>
    <row r="31" spans="1:13" s="2" customFormat="1" ht="27.75" customHeight="1">
      <c r="A31" s="31"/>
      <c r="B31" s="21"/>
      <c r="C31" s="21"/>
      <c r="D31" s="21"/>
      <c r="E31" s="6" t="s">
        <v>20</v>
      </c>
      <c r="F31" s="8" t="s">
        <v>68</v>
      </c>
      <c r="G31" s="8" t="s">
        <v>69</v>
      </c>
      <c r="H31" s="8" t="s">
        <v>70</v>
      </c>
      <c r="I31" s="8" t="s">
        <v>71</v>
      </c>
      <c r="J31" s="8" t="s">
        <v>18</v>
      </c>
      <c r="K31" s="22"/>
      <c r="L31" s="16"/>
      <c r="M31" s="15"/>
    </row>
    <row r="32" spans="1:13" s="3" customFormat="1" ht="33" customHeight="1">
      <c r="A32" s="23" t="s">
        <v>5</v>
      </c>
      <c r="B32" s="23"/>
      <c r="C32" s="23"/>
      <c r="D32" s="10"/>
      <c r="E32" s="10"/>
      <c r="F32" s="7">
        <f>F6+F8+F18+F28+F30+F22+F24+F26+F20</f>
        <v>12100</v>
      </c>
      <c r="G32" s="7">
        <f>G8+G30+G206+G22+G24+G26+G20</f>
        <v>1824</v>
      </c>
      <c r="H32" s="7">
        <f>H6+H8+H28+H30+H22+H24+H26+H20</f>
        <v>1872</v>
      </c>
      <c r="I32" s="7">
        <f>I6+I8+I18+I28+I30+I22</f>
        <v>5967</v>
      </c>
      <c r="J32" s="7">
        <f>J6+J8+J18+J28+J22</f>
        <v>2437</v>
      </c>
      <c r="K32" s="5"/>
      <c r="L32" s="13"/>
      <c r="M32" s="5"/>
    </row>
  </sheetData>
  <sheetProtection/>
  <mergeCells count="107">
    <mergeCell ref="A32:C32"/>
    <mergeCell ref="A2:A3"/>
    <mergeCell ref="A4:A7"/>
    <mergeCell ref="A8:A9"/>
    <mergeCell ref="A10:A11"/>
    <mergeCell ref="A12:A13"/>
    <mergeCell ref="A28:A29"/>
    <mergeCell ref="A30:A31"/>
    <mergeCell ref="A22:A23"/>
    <mergeCell ref="A24:A25"/>
    <mergeCell ref="L20:L21"/>
    <mergeCell ref="M20:M21"/>
    <mergeCell ref="A1:M1"/>
    <mergeCell ref="G2:J2"/>
    <mergeCell ref="A18:A19"/>
    <mergeCell ref="B2:B3"/>
    <mergeCell ref="B4:B5"/>
    <mergeCell ref="B6:B7"/>
    <mergeCell ref="B8:B9"/>
    <mergeCell ref="B20:B21"/>
    <mergeCell ref="A26:A27"/>
    <mergeCell ref="A20:A21"/>
    <mergeCell ref="B10:B11"/>
    <mergeCell ref="B12:B13"/>
    <mergeCell ref="A14:A15"/>
    <mergeCell ref="A16:A17"/>
    <mergeCell ref="B14:B15"/>
    <mergeCell ref="B16:B17"/>
    <mergeCell ref="B18:B19"/>
    <mergeCell ref="C2:C3"/>
    <mergeCell ref="C4:C5"/>
    <mergeCell ref="C6:C7"/>
    <mergeCell ref="C8:C9"/>
    <mergeCell ref="B30:B31"/>
    <mergeCell ref="B22:B23"/>
    <mergeCell ref="B24:B25"/>
    <mergeCell ref="B26:B27"/>
    <mergeCell ref="B28:B29"/>
    <mergeCell ref="C18:C19"/>
    <mergeCell ref="C28:C29"/>
    <mergeCell ref="C30:C31"/>
    <mergeCell ref="C22:C23"/>
    <mergeCell ref="C24:C25"/>
    <mergeCell ref="C26:C27"/>
    <mergeCell ref="C20:C21"/>
    <mergeCell ref="C14:C15"/>
    <mergeCell ref="C16:C17"/>
    <mergeCell ref="C10:C11"/>
    <mergeCell ref="C12:C13"/>
    <mergeCell ref="D14:D15"/>
    <mergeCell ref="D16:D17"/>
    <mergeCell ref="D2:D3"/>
    <mergeCell ref="D4:D5"/>
    <mergeCell ref="D6:D7"/>
    <mergeCell ref="D8:D9"/>
    <mergeCell ref="D10:D11"/>
    <mergeCell ref="D12:D13"/>
    <mergeCell ref="D18:D19"/>
    <mergeCell ref="D28:D29"/>
    <mergeCell ref="D20:D21"/>
    <mergeCell ref="K20:K21"/>
    <mergeCell ref="D30:D31"/>
    <mergeCell ref="D22:D23"/>
    <mergeCell ref="D24:D25"/>
    <mergeCell ref="D26:D27"/>
    <mergeCell ref="K28:K29"/>
    <mergeCell ref="K30:K31"/>
    <mergeCell ref="K22:K23"/>
    <mergeCell ref="K24:K25"/>
    <mergeCell ref="K26:K27"/>
    <mergeCell ref="E2:E3"/>
    <mergeCell ref="F2:F3"/>
    <mergeCell ref="K2:K3"/>
    <mergeCell ref="K4:K7"/>
    <mergeCell ref="K16:K17"/>
    <mergeCell ref="K12:K13"/>
    <mergeCell ref="K14:K15"/>
    <mergeCell ref="K18:K19"/>
    <mergeCell ref="K8:K9"/>
    <mergeCell ref="K10:K11"/>
    <mergeCell ref="M2:M3"/>
    <mergeCell ref="M4:M5"/>
    <mergeCell ref="M6:M7"/>
    <mergeCell ref="M8:M9"/>
    <mergeCell ref="L2:L3"/>
    <mergeCell ref="L4:L7"/>
    <mergeCell ref="L8:L9"/>
    <mergeCell ref="M24:M25"/>
    <mergeCell ref="M10:M11"/>
    <mergeCell ref="M12:M13"/>
    <mergeCell ref="M14:M15"/>
    <mergeCell ref="M16:M17"/>
    <mergeCell ref="L14:L15"/>
    <mergeCell ref="L16:L17"/>
    <mergeCell ref="L18:L19"/>
    <mergeCell ref="L10:L11"/>
    <mergeCell ref="L12:L13"/>
    <mergeCell ref="M18:M19"/>
    <mergeCell ref="M30:M31"/>
    <mergeCell ref="L26:L27"/>
    <mergeCell ref="M26:M27"/>
    <mergeCell ref="L28:L29"/>
    <mergeCell ref="M28:M29"/>
    <mergeCell ref="L30:L31"/>
    <mergeCell ref="L22:L23"/>
    <mergeCell ref="M22:M23"/>
    <mergeCell ref="L24:L25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21" sqref="D2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谢潮烈1503367069307</dc:creator>
  <cp:keywords/>
  <dc:description/>
  <cp:lastModifiedBy>吴梦平1505871029906</cp:lastModifiedBy>
  <cp:lastPrinted>2017-09-19T10:12:10Z</cp:lastPrinted>
  <dcterms:created xsi:type="dcterms:W3CDTF">2017-08-25T01:16:12Z</dcterms:created>
  <dcterms:modified xsi:type="dcterms:W3CDTF">2017-09-20T01:44:50Z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